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Лист1" sheetId="1" r:id="rId1"/>
  </sheets>
  <definedNames>
    <definedName name="_xlnm.Print_Area" localSheetId="0">Лист1!$A$1:$I$107</definedName>
  </definedNames>
  <calcPr calcId="114210"/>
</workbook>
</file>

<file path=xl/calcChain.xml><?xml version="1.0" encoding="utf-8"?>
<calcChain xmlns="http://schemas.openxmlformats.org/spreadsheetml/2006/main">
  <c r="H29" i="1"/>
  <c r="H103"/>
  <c r="H30"/>
  <c r="H34"/>
  <c r="H11"/>
  <c r="H19"/>
  <c r="H20"/>
  <c r="H18"/>
  <c r="H23"/>
  <c r="H26"/>
  <c r="H10"/>
  <c r="H51"/>
  <c r="H31"/>
  <c r="H48"/>
  <c r="H55"/>
  <c r="H95"/>
  <c r="H94"/>
  <c r="H100"/>
  <c r="H99"/>
  <c r="H101"/>
  <c r="H105"/>
</calcChain>
</file>

<file path=xl/sharedStrings.xml><?xml version="1.0" encoding="utf-8"?>
<sst xmlns="http://schemas.openxmlformats.org/spreadsheetml/2006/main" count="366" uniqueCount="161">
  <si>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</si>
  <si>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</si>
  <si>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</si>
  <si>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</si>
  <si>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</si>
  <si>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</si>
  <si>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</si>
  <si>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</si>
  <si>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0610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</si>
  <si>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</si>
  <si>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</si>
  <si>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</si>
  <si>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</si>
  <si>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</si>
  <si>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</si>
  <si>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</si>
  <si>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</si>
  <si>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</si>
  <si>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</si>
  <si>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</si>
  <si>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</si>
  <si>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Капітальний ремонт дороги комунальної власності по вул. Зелена в м.Буча Київської області</t>
  </si>
  <si>
    <t>Х</t>
  </si>
  <si>
    <t>0110150</t>
  </si>
  <si>
    <t>0110180</t>
  </si>
  <si>
    <t>Капітальний ремонт дороги комунальної власності по вул. Депутатська в м.Буча Київської області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</si>
  <si>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</si>
  <si>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</si>
  <si>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</si>
  <si>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</si>
  <si>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</si>
  <si>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</si>
  <si>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</si>
  <si>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</si>
  <si>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</si>
  <si>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</si>
  <si>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</si>
  <si>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</si>
  <si>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</si>
  <si>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</si>
  <si>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</si>
  <si>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</si>
  <si>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</si>
  <si>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</si>
  <si>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</si>
  <si>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</si>
  <si>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</si>
  <si>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</si>
  <si>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</si>
  <si>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</si>
  <si>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</si>
  <si>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</si>
  <si>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</si>
  <si>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</si>
  <si>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</si>
  <si>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</si>
  <si>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</si>
  <si>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</si>
  <si>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</si>
  <si>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</si>
  <si>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</si>
  <si>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</si>
  <si>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</si>
  <si>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</si>
  <si>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</si>
  <si>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</si>
  <si>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</si>
  <si>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</si>
  <si>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</si>
  <si>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</si>
  <si>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</si>
  <si>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</si>
  <si>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</si>
  <si>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</si>
  <si>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</si>
  <si>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</si>
  <si>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</si>
  <si>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</si>
  <si>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</si>
  <si>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</si>
  <si>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</si>
  <si>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</si>
  <si>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</si>
  <si>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</si>
  <si>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</si>
  <si>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</si>
  <si>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</si>
  <si>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</si>
  <si>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</si>
  <si>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</si>
  <si>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</si>
  <si>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х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</si>
  <si>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</si>
  <si>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</si>
  <si>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</si>
  <si>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</si>
  <si>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</si>
  <si>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</si>
  <si>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</si>
  <si>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</si>
  <si>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</si>
  <si>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>0617321</t>
  </si>
  <si>
    <t>0443</t>
  </si>
  <si>
    <t xml:space="preserve"> </t>
  </si>
  <si>
    <t>0910</t>
  </si>
  <si>
    <t>2020-2021</t>
  </si>
  <si>
    <t>Будівництво дитячого закладу на 144 місця по вул. Лесі Українки в м.Буча Київської області (співфінансування 10%)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</si>
  <si>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</si>
  <si>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</si>
  <si>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</si>
  <si>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</si>
  <si>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</si>
  <si>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</si>
  <si>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 освітніх установ та закладів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</si>
  <si>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</si>
  <si>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</si>
  <si>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</si>
  <si>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</si>
  <si>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</si>
  <si>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</si>
  <si>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</si>
  <si>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</si>
  <si>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</si>
  <si>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2011-2021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</si>
  <si>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</si>
  <si>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</si>
  <si>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</si>
  <si>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</si>
  <si>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</si>
  <si>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</si>
  <si>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t xml:space="preserve">Секретар ради       ______________________________________________________________________________ Олексюк В.П.                                            </t>
  </si>
  <si>
    <t>2017-2021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</si>
  <si>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</si>
  <si>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>Будіництво спортивного блоку в комплексі з будівлями загальноосвітньої школи №2 по вул.Шевченка,14 в м.Буча Київської області (співфінансування 10%)</t>
  </si>
  <si>
    <t>Капітальний ремонт тротуару комунальної власності по вул.Горького в м.Буча Київської області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</si>
  <si>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</si>
  <si>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</si>
  <si>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</si>
  <si>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</si>
  <si>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</si>
  <si>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</si>
  <si>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</si>
  <si>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</si>
  <si>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 xml:space="preserve">до рішення  Бучанської міської ради
" Про місцевий бюджет Бучанської міської об"єднаної територіальної громади на 2020 рік"                                                                                                                                                                                       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</si>
  <si>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</si>
  <si>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</si>
  <si>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</si>
  <si>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</si>
  <si>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</si>
  <si>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№4344-71-VII від 19.12.2019р.</t>
  </si>
  <si>
    <t xml:space="preserve">до рішення  Бучанської міської ради
                                                                                                                                                                                  </t>
  </si>
  <si>
    <t>№____-72-VII від 30.01.2020р.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</si>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</sst>
</file>

<file path=xl/styles.xml><?xml version="1.0" encoding="utf-8"?>
<styleSheet xmlns="http://schemas.openxmlformats.org/spreadsheetml/2006/main">
  <fonts count="23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49" fontId="6" fillId="0" borderId="1" xfId="0" applyNumberFormat="1" applyFont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12" fillId="0" borderId="1" xfId="0" applyNumberFormat="1" applyFont="1" applyBorder="1" applyAlignment="1">
      <alignment horizontal="center" vertical="center" wrapText="1" shrinkToFit="1"/>
    </xf>
    <xf numFmtId="1" fontId="12" fillId="0" borderId="1" xfId="0" applyNumberFormat="1" applyFont="1" applyBorder="1" applyAlignment="1">
      <alignment horizontal="center"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" fontId="12" fillId="0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3" borderId="1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3" xfId="0" applyNumberFormat="1" applyFont="1" applyFill="1" applyBorder="1" applyAlignment="1" applyProtection="1"/>
    <xf numFmtId="49" fontId="5" fillId="3" borderId="3" xfId="0" applyNumberFormat="1" applyFont="1" applyFill="1" applyBorder="1" applyAlignment="1">
      <alignment horizontal="center" vertical="center" wrapText="1" shrinkToFit="1"/>
    </xf>
    <xf numFmtId="0" fontId="5" fillId="3" borderId="4" xfId="0" quotePrefix="1" applyFont="1" applyFill="1" applyBorder="1" applyAlignment="1">
      <alignment horizontal="center" vertical="center" wrapText="1" shrinkToFit="1"/>
    </xf>
    <xf numFmtId="0" fontId="7" fillId="6" borderId="3" xfId="0" applyFont="1" applyFill="1" applyBorder="1" applyAlignment="1">
      <alignment horizontal="left" vertical="center" wrapText="1" shrinkToFit="1"/>
    </xf>
    <xf numFmtId="4" fontId="13" fillId="3" borderId="5" xfId="0" applyNumberFormat="1" applyFont="1" applyFill="1" applyBorder="1" applyAlignment="1">
      <alignment horizontal="right" vertical="center" wrapText="1" shrinkToFit="1"/>
    </xf>
    <xf numFmtId="0" fontId="5" fillId="3" borderId="3" xfId="0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 vertical="center" wrapText="1" shrinkToFi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4" fontId="13" fillId="3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/>
    <xf numFmtId="0" fontId="5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6" xfId="0" applyFont="1" applyFill="1" applyBorder="1" applyAlignment="1">
      <alignment vertical="center" wrapText="1" shrinkToFit="1"/>
    </xf>
    <xf numFmtId="0" fontId="12" fillId="0" borderId="1" xfId="0" quotePrefix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4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wrapText="1" shrinkToFit="1"/>
    </xf>
    <xf numFmtId="1" fontId="6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2" xfId="0" applyFont="1" applyFill="1" applyBorder="1" applyAlignment="1">
      <alignment wrapText="1" shrinkToFit="1"/>
    </xf>
    <xf numFmtId="0" fontId="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5" fillId="3" borderId="1" xfId="0" applyFont="1" applyFill="1" applyBorder="1"/>
    <xf numFmtId="0" fontId="5" fillId="3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" fillId="0" borderId="6" xfId="0" applyNumberFormat="1" applyFont="1" applyFill="1" applyBorder="1" applyAlignment="1">
      <alignment horizontal="right" vertical="center" wrapText="1" shrinkToFit="1"/>
    </xf>
    <xf numFmtId="4" fontId="13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13" fillId="3" borderId="3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0" borderId="6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/>
    <xf numFmtId="4" fontId="5" fillId="3" borderId="3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0" fontId="16" fillId="0" borderId="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21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9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22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6" fillId="0" borderId="0" xfId="0" applyFont="1" applyFill="1"/>
    <xf numFmtId="0" fontId="6" fillId="5" borderId="0" xfId="0" applyFont="1" applyFill="1"/>
    <xf numFmtId="4" fontId="8" fillId="0" borderId="1" xfId="0" applyNumberFormat="1" applyFont="1" applyFill="1" applyBorder="1" applyAlignment="1">
      <alignment horizontal="right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8" fillId="6" borderId="1" xfId="0" applyFont="1" applyFill="1" applyBorder="1" applyAlignment="1">
      <alignment horizontal="center" vertical="center" wrapText="1" shrinkToFit="1"/>
    </xf>
    <xf numFmtId="0" fontId="14" fillId="0" borderId="0" xfId="0" applyFont="1"/>
    <xf numFmtId="0" fontId="14" fillId="0" borderId="0" xfId="0" applyFont="1" applyAlignment="1">
      <alignment wrapTex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0" fontId="20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13"/>
  <sheetViews>
    <sheetView tabSelected="1" view="pageBreakPreview" topLeftCell="A12" zoomScale="58" zoomScaleNormal="75" workbookViewId="0">
      <selection activeCell="H30" sqref="H30"/>
    </sheetView>
  </sheetViews>
  <sheetFormatPr defaultRowHeight="13.2"/>
  <cols>
    <col min="1" max="1" width="11" style="5" customWidth="1"/>
    <col min="2" max="2" width="10.6640625" style="5" customWidth="1"/>
    <col min="3" max="3" width="11.88671875" style="5" customWidth="1"/>
    <col min="4" max="4" width="50.6640625" style="5" customWidth="1"/>
    <col min="5" max="5" width="110" style="5" customWidth="1"/>
    <col min="6" max="6" width="10.33203125" style="5" customWidth="1"/>
    <col min="7" max="7" width="14.88671875" style="5" customWidth="1"/>
    <col min="8" max="8" width="17.6640625" style="12" customWidth="1"/>
    <col min="9" max="9" width="11.6640625" style="5" customWidth="1"/>
    <col min="10" max="16384" width="8.88671875" style="5"/>
  </cols>
  <sheetData>
    <row r="1" spans="1:11" ht="15.6">
      <c r="G1" s="151" t="s">
        <v>9</v>
      </c>
      <c r="H1" s="151"/>
      <c r="I1" s="151"/>
    </row>
    <row r="2" spans="1:11" ht="66.599999999999994" customHeight="1">
      <c r="D2" s="128"/>
      <c r="G2" s="150" t="s">
        <v>143</v>
      </c>
      <c r="H2" s="150"/>
      <c r="I2" s="150"/>
    </row>
    <row r="3" spans="1:11" ht="15.6">
      <c r="G3" s="154" t="s">
        <v>149</v>
      </c>
      <c r="H3" s="154"/>
      <c r="I3" s="154"/>
    </row>
    <row r="4" spans="1:11" ht="24" customHeight="1">
      <c r="G4" s="150" t="s">
        <v>150</v>
      </c>
      <c r="H4" s="150"/>
      <c r="I4" s="150"/>
    </row>
    <row r="5" spans="1:11" ht="15.6">
      <c r="G5" s="154" t="s">
        <v>151</v>
      </c>
      <c r="H5" s="154"/>
      <c r="I5" s="154"/>
    </row>
    <row r="6" spans="1:11" s="6" customFormat="1" ht="17.399999999999999">
      <c r="A6" s="153" t="s">
        <v>10</v>
      </c>
      <c r="B6" s="153"/>
      <c r="C6" s="153"/>
      <c r="D6" s="153"/>
      <c r="E6" s="153"/>
      <c r="F6" s="153"/>
      <c r="G6" s="153"/>
      <c r="H6" s="153"/>
      <c r="I6" s="153"/>
      <c r="J6" s="55"/>
      <c r="K6" s="55"/>
    </row>
    <row r="7" spans="1:11" s="6" customFormat="1" ht="17.399999999999999">
      <c r="A7" s="152" t="s">
        <v>45</v>
      </c>
      <c r="B7" s="152"/>
      <c r="C7" s="152"/>
      <c r="D7" s="152"/>
      <c r="E7" s="152"/>
      <c r="F7" s="152"/>
      <c r="G7" s="152"/>
      <c r="H7" s="152"/>
      <c r="I7" s="152"/>
      <c r="J7" s="55"/>
      <c r="K7" s="55"/>
    </row>
    <row r="8" spans="1:11" ht="92.4">
      <c r="A8" s="56" t="s">
        <v>12</v>
      </c>
      <c r="B8" s="56" t="s">
        <v>13</v>
      </c>
      <c r="C8" s="56" t="s">
        <v>14</v>
      </c>
      <c r="D8" s="56" t="s">
        <v>15</v>
      </c>
      <c r="E8" s="56" t="s">
        <v>42</v>
      </c>
      <c r="F8" s="56" t="s">
        <v>43</v>
      </c>
      <c r="G8" s="56" t="s">
        <v>44</v>
      </c>
      <c r="H8" s="57" t="s">
        <v>16</v>
      </c>
      <c r="I8" s="58" t="s">
        <v>17</v>
      </c>
      <c r="J8" s="59"/>
      <c r="K8" s="59"/>
    </row>
    <row r="9" spans="1:1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60">
        <v>8</v>
      </c>
      <c r="I9" s="58">
        <v>9</v>
      </c>
      <c r="J9" s="59"/>
      <c r="K9" s="59"/>
    </row>
    <row r="10" spans="1:11" s="93" customFormat="1" ht="13.8">
      <c r="A10" s="148" t="s">
        <v>46</v>
      </c>
      <c r="B10" s="149"/>
      <c r="C10" s="149"/>
      <c r="D10" s="149"/>
      <c r="E10" s="149"/>
      <c r="F10" s="149"/>
      <c r="G10" s="149"/>
      <c r="H10" s="97">
        <f>H11+H18+H23+H26</f>
        <v>42000000</v>
      </c>
      <c r="I10" s="39"/>
    </row>
    <row r="11" spans="1:11" s="13" customFormat="1" ht="13.8">
      <c r="A11" s="34"/>
      <c r="B11" s="34"/>
      <c r="C11" s="34"/>
      <c r="D11" s="96" t="s">
        <v>27</v>
      </c>
      <c r="E11" s="34"/>
      <c r="F11" s="34"/>
      <c r="G11" s="110"/>
      <c r="H11" s="98">
        <f>SUM(H12:H17)</f>
        <v>19016638</v>
      </c>
      <c r="I11" s="35"/>
    </row>
    <row r="12" spans="1:11" s="40" customFormat="1" ht="26.4">
      <c r="A12" s="61" t="s">
        <v>18</v>
      </c>
      <c r="B12" s="62">
        <v>7650</v>
      </c>
      <c r="C12" s="61" t="s">
        <v>19</v>
      </c>
      <c r="D12" s="63" t="s">
        <v>80</v>
      </c>
      <c r="E12" s="64" t="s">
        <v>20</v>
      </c>
      <c r="F12" s="65">
        <v>2020</v>
      </c>
      <c r="G12" s="111"/>
      <c r="H12" s="99">
        <v>50000</v>
      </c>
      <c r="I12" s="66" t="s">
        <v>22</v>
      </c>
      <c r="J12" s="59"/>
      <c r="K12" s="59"/>
    </row>
    <row r="13" spans="1:11" s="40" customFormat="1" ht="31.2">
      <c r="A13" s="31" t="s">
        <v>5</v>
      </c>
      <c r="B13" s="58">
        <v>9750</v>
      </c>
      <c r="C13" s="72" t="s">
        <v>99</v>
      </c>
      <c r="D13" s="71" t="s">
        <v>158</v>
      </c>
      <c r="E13" s="67" t="s">
        <v>114</v>
      </c>
      <c r="F13" s="65" t="s">
        <v>122</v>
      </c>
      <c r="G13" s="111"/>
      <c r="H13" s="99">
        <v>4735651</v>
      </c>
      <c r="I13" s="66">
        <v>60</v>
      </c>
      <c r="J13" s="59"/>
      <c r="K13" s="59"/>
    </row>
    <row r="14" spans="1:11" s="40" customFormat="1" ht="15.6">
      <c r="A14" s="31" t="s">
        <v>97</v>
      </c>
      <c r="B14" s="58">
        <v>9770</v>
      </c>
      <c r="C14" s="72" t="s">
        <v>99</v>
      </c>
      <c r="D14" s="74" t="s">
        <v>98</v>
      </c>
      <c r="E14" s="67" t="s">
        <v>116</v>
      </c>
      <c r="F14" s="65">
        <v>2020</v>
      </c>
      <c r="G14" s="111"/>
      <c r="H14" s="99">
        <v>6083538</v>
      </c>
      <c r="I14" s="66"/>
      <c r="J14" s="59"/>
      <c r="K14" s="59"/>
    </row>
    <row r="15" spans="1:11" s="40" customFormat="1" ht="26.4">
      <c r="A15" s="31" t="s">
        <v>97</v>
      </c>
      <c r="B15" s="58">
        <v>9770</v>
      </c>
      <c r="C15" s="72" t="s">
        <v>99</v>
      </c>
      <c r="D15" s="73"/>
      <c r="E15" s="67" t="s">
        <v>119</v>
      </c>
      <c r="F15" s="65">
        <v>2020</v>
      </c>
      <c r="G15" s="111"/>
      <c r="H15" s="99">
        <v>3271412</v>
      </c>
      <c r="I15" s="66"/>
      <c r="J15" s="59"/>
      <c r="K15" s="59"/>
    </row>
    <row r="16" spans="1:11" s="40" customFormat="1" ht="26.4">
      <c r="A16" s="31" t="s">
        <v>97</v>
      </c>
      <c r="B16" s="58">
        <v>9770</v>
      </c>
      <c r="C16" s="72" t="s">
        <v>99</v>
      </c>
      <c r="D16" s="73"/>
      <c r="E16" s="67" t="s">
        <v>6</v>
      </c>
      <c r="F16" s="65">
        <v>2020</v>
      </c>
      <c r="G16" s="111"/>
      <c r="H16" s="99">
        <v>3376037</v>
      </c>
      <c r="I16" s="66"/>
      <c r="J16" s="59"/>
      <c r="K16" s="59"/>
    </row>
    <row r="17" spans="1:52" s="40" customFormat="1" ht="26.4">
      <c r="A17" s="31" t="s">
        <v>97</v>
      </c>
      <c r="B17" s="58">
        <v>9770</v>
      </c>
      <c r="C17" s="72" t="s">
        <v>99</v>
      </c>
      <c r="D17" s="73"/>
      <c r="E17" s="67" t="s">
        <v>7</v>
      </c>
      <c r="F17" s="65">
        <v>2020</v>
      </c>
      <c r="G17" s="111"/>
      <c r="H17" s="99">
        <v>1500000</v>
      </c>
      <c r="I17" s="66"/>
      <c r="J17" s="59"/>
      <c r="K17" s="59"/>
    </row>
    <row r="18" spans="1:52" s="13" customFormat="1">
      <c r="A18" s="14"/>
      <c r="B18" s="14"/>
      <c r="C18" s="14"/>
      <c r="D18" s="96" t="s">
        <v>28</v>
      </c>
      <c r="E18" s="15"/>
      <c r="F18" s="16"/>
      <c r="G18" s="112"/>
      <c r="H18" s="100">
        <f>SUM(H19:H22)</f>
        <v>19981199</v>
      </c>
      <c r="I18" s="17"/>
    </row>
    <row r="19" spans="1:52" s="40" customFormat="1">
      <c r="A19" s="61" t="s">
        <v>101</v>
      </c>
      <c r="B19" s="62">
        <v>7321</v>
      </c>
      <c r="C19" s="61" t="s">
        <v>102</v>
      </c>
      <c r="D19" s="59" t="s">
        <v>113</v>
      </c>
      <c r="E19" s="67" t="s">
        <v>106</v>
      </c>
      <c r="F19" s="65" t="s">
        <v>131</v>
      </c>
      <c r="G19" s="111">
        <v>67620674</v>
      </c>
      <c r="H19" s="99">
        <f>4816800</f>
        <v>4816800</v>
      </c>
      <c r="I19" s="66">
        <v>15</v>
      </c>
      <c r="J19" s="59"/>
      <c r="K19" s="59"/>
    </row>
    <row r="20" spans="1:52" s="40" customFormat="1" ht="55.2">
      <c r="A20" s="61" t="s">
        <v>29</v>
      </c>
      <c r="B20" s="62">
        <v>1020</v>
      </c>
      <c r="C20" s="62" t="s">
        <v>31</v>
      </c>
      <c r="D20" s="68" t="s">
        <v>86</v>
      </c>
      <c r="E20" s="67" t="s">
        <v>137</v>
      </c>
      <c r="F20" s="65" t="s">
        <v>105</v>
      </c>
      <c r="G20" s="99">
        <v>158439061</v>
      </c>
      <c r="H20" s="99">
        <f>25366170-13128950-632845-340000-299270-85331</f>
        <v>10879774</v>
      </c>
      <c r="I20" s="66" t="s">
        <v>22</v>
      </c>
      <c r="J20" s="59"/>
      <c r="K20" s="59"/>
    </row>
    <row r="21" spans="1:52" s="40" customFormat="1" ht="26.4">
      <c r="A21" s="61" t="s">
        <v>29</v>
      </c>
      <c r="B21" s="62">
        <v>1020</v>
      </c>
      <c r="C21" s="62" t="s">
        <v>31</v>
      </c>
      <c r="D21" s="68"/>
      <c r="E21" s="67" t="s">
        <v>133</v>
      </c>
      <c r="F21" s="65" t="s">
        <v>123</v>
      </c>
      <c r="G21" s="111">
        <v>44913764</v>
      </c>
      <c r="H21" s="99">
        <v>3651780</v>
      </c>
      <c r="I21" s="66">
        <v>35</v>
      </c>
      <c r="J21" s="59"/>
      <c r="K21" s="59"/>
    </row>
    <row r="22" spans="1:52" s="40" customFormat="1" ht="26.4">
      <c r="A22" s="61" t="s">
        <v>29</v>
      </c>
      <c r="B22" s="62">
        <v>1020</v>
      </c>
      <c r="C22" s="62" t="s">
        <v>31</v>
      </c>
      <c r="D22" s="68"/>
      <c r="E22" s="67" t="s">
        <v>145</v>
      </c>
      <c r="F22" s="65">
        <v>2020</v>
      </c>
      <c r="G22" s="111"/>
      <c r="H22" s="99">
        <v>632845</v>
      </c>
      <c r="I22" s="66"/>
      <c r="J22" s="59"/>
      <c r="K22" s="59"/>
    </row>
    <row r="23" spans="1:52" s="13" customFormat="1">
      <c r="A23" s="24"/>
      <c r="B23" s="25"/>
      <c r="C23" s="25"/>
      <c r="D23" s="2" t="s">
        <v>36</v>
      </c>
      <c r="E23" s="27"/>
      <c r="F23" s="16"/>
      <c r="G23" s="120"/>
      <c r="H23" s="100">
        <f>H25+H24</f>
        <v>425331</v>
      </c>
      <c r="I23" s="17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s="59" customFormat="1" ht="39.6">
      <c r="A24" s="1" t="s">
        <v>117</v>
      </c>
      <c r="B24" s="7">
        <v>7441</v>
      </c>
      <c r="C24" s="38" t="s">
        <v>89</v>
      </c>
      <c r="D24" s="9" t="s">
        <v>118</v>
      </c>
      <c r="E24" s="10" t="s">
        <v>148</v>
      </c>
      <c r="F24" s="65">
        <v>2020</v>
      </c>
      <c r="G24" s="111"/>
      <c r="H24" s="141">
        <v>85331</v>
      </c>
      <c r="I24" s="66"/>
    </row>
    <row r="25" spans="1:52" ht="39.6">
      <c r="A25" s="1" t="s">
        <v>117</v>
      </c>
      <c r="B25" s="7">
        <v>7441</v>
      </c>
      <c r="C25" s="38" t="s">
        <v>89</v>
      </c>
      <c r="D25" s="9"/>
      <c r="E25" s="10" t="s">
        <v>132</v>
      </c>
      <c r="F25" s="4" t="s">
        <v>105</v>
      </c>
      <c r="G25" s="121"/>
      <c r="H25" s="107">
        <v>340000</v>
      </c>
      <c r="I25" s="8" t="s">
        <v>22</v>
      </c>
    </row>
    <row r="26" spans="1:52" s="40" customFormat="1">
      <c r="A26" s="24"/>
      <c r="B26" s="25"/>
      <c r="C26" s="25"/>
      <c r="D26" s="2" t="s">
        <v>33</v>
      </c>
      <c r="E26" s="15"/>
      <c r="F26" s="16"/>
      <c r="G26" s="120"/>
      <c r="H26" s="127">
        <f>SUM(H27:H28)</f>
        <v>2576832</v>
      </c>
      <c r="I26" s="17"/>
      <c r="J26" s="59"/>
      <c r="K26" s="59"/>
    </row>
    <row r="27" spans="1:52" s="59" customFormat="1" ht="13.8">
      <c r="A27" s="20" t="s">
        <v>34</v>
      </c>
      <c r="B27" s="26">
        <v>6030</v>
      </c>
      <c r="C27" s="20" t="s">
        <v>87</v>
      </c>
      <c r="D27" s="90" t="s">
        <v>88</v>
      </c>
      <c r="E27" s="67" t="s">
        <v>134</v>
      </c>
      <c r="F27" s="65">
        <v>2020</v>
      </c>
      <c r="G27" s="111"/>
      <c r="H27" s="99">
        <v>2277562</v>
      </c>
      <c r="I27" s="66"/>
    </row>
    <row r="28" spans="1:52" s="59" customFormat="1" ht="13.8">
      <c r="A28" s="20" t="s">
        <v>93</v>
      </c>
      <c r="B28" s="26">
        <v>6011</v>
      </c>
      <c r="C28" s="20" t="s">
        <v>87</v>
      </c>
      <c r="D28" s="10" t="s">
        <v>94</v>
      </c>
      <c r="E28" s="67" t="s">
        <v>147</v>
      </c>
      <c r="F28" s="65">
        <v>2020</v>
      </c>
      <c r="G28" s="111"/>
      <c r="H28" s="99">
        <v>299270</v>
      </c>
      <c r="I28" s="66"/>
    </row>
    <row r="29" spans="1:52" s="93" customFormat="1">
      <c r="A29" s="18"/>
      <c r="B29" s="18"/>
      <c r="C29" s="18"/>
      <c r="D29" s="18"/>
      <c r="E29" s="36" t="s">
        <v>81</v>
      </c>
      <c r="F29" s="18"/>
      <c r="G29" s="113"/>
      <c r="H29" s="101">
        <f>H30+H34+H46+H48+H51+H55+H94+H99+H101+H103</f>
        <v>32227257</v>
      </c>
      <c r="I29" s="18"/>
    </row>
    <row r="30" spans="1:52" s="13" customFormat="1">
      <c r="A30" s="21"/>
      <c r="B30" s="21"/>
      <c r="C30" s="21"/>
      <c r="D30" s="96" t="s">
        <v>27</v>
      </c>
      <c r="E30" s="37"/>
      <c r="F30" s="21"/>
      <c r="G30" s="114"/>
      <c r="H30" s="102">
        <f>SUM(H31:H33)</f>
        <v>3068604</v>
      </c>
      <c r="I30" s="21"/>
    </row>
    <row r="31" spans="1:52" s="40" customFormat="1" ht="69">
      <c r="A31" s="19" t="s">
        <v>23</v>
      </c>
      <c r="B31" s="69" t="s">
        <v>82</v>
      </c>
      <c r="C31" s="20" t="s">
        <v>83</v>
      </c>
      <c r="D31" s="70" t="s">
        <v>84</v>
      </c>
      <c r="E31" s="71" t="s">
        <v>30</v>
      </c>
      <c r="F31" s="65">
        <v>2020</v>
      </c>
      <c r="G31" s="111"/>
      <c r="H31" s="99">
        <f>760000+142438</f>
        <v>902438</v>
      </c>
      <c r="I31" s="66" t="s">
        <v>22</v>
      </c>
      <c r="J31" s="59"/>
      <c r="K31" s="59"/>
    </row>
    <row r="32" spans="1:52" s="40" customFormat="1">
      <c r="A32" s="61" t="s">
        <v>24</v>
      </c>
      <c r="B32" s="72" t="s">
        <v>99</v>
      </c>
      <c r="C32" s="72" t="s">
        <v>100</v>
      </c>
      <c r="D32" s="73" t="s">
        <v>92</v>
      </c>
      <c r="E32" s="67" t="s">
        <v>30</v>
      </c>
      <c r="F32" s="65">
        <v>2020</v>
      </c>
      <c r="G32" s="111"/>
      <c r="H32" s="99">
        <v>76700</v>
      </c>
      <c r="I32" s="66" t="s">
        <v>22</v>
      </c>
      <c r="J32" s="59"/>
      <c r="K32" s="59"/>
    </row>
    <row r="33" spans="1:52" s="40" customFormat="1" ht="31.2">
      <c r="A33" s="31" t="s">
        <v>5</v>
      </c>
      <c r="B33" s="58">
        <v>9750</v>
      </c>
      <c r="C33" s="72" t="s">
        <v>99</v>
      </c>
      <c r="D33" s="71" t="s">
        <v>158</v>
      </c>
      <c r="E33" s="67" t="s">
        <v>114</v>
      </c>
      <c r="F33" s="65" t="s">
        <v>122</v>
      </c>
      <c r="G33" s="111"/>
      <c r="H33" s="99">
        <v>2089466</v>
      </c>
      <c r="I33" s="66"/>
      <c r="J33" s="59"/>
      <c r="K33" s="59"/>
    </row>
    <row r="34" spans="1:52" s="13" customFormat="1">
      <c r="A34" s="14"/>
      <c r="B34" s="14"/>
      <c r="C34" s="14"/>
      <c r="D34" s="96" t="s">
        <v>28</v>
      </c>
      <c r="E34" s="15"/>
      <c r="F34" s="16"/>
      <c r="G34" s="112"/>
      <c r="H34" s="100">
        <f>SUM(H35:H45)</f>
        <v>1164706</v>
      </c>
      <c r="I34" s="17"/>
    </row>
    <row r="35" spans="1:52" s="40" customFormat="1" ht="15.6">
      <c r="A35" s="75" t="s">
        <v>47</v>
      </c>
      <c r="B35" s="76">
        <v>1010</v>
      </c>
      <c r="C35" s="77" t="s">
        <v>104</v>
      </c>
      <c r="D35" s="78" t="s">
        <v>95</v>
      </c>
      <c r="E35" s="79" t="s">
        <v>30</v>
      </c>
      <c r="F35" s="80">
        <v>2020</v>
      </c>
      <c r="G35" s="115"/>
      <c r="H35" s="103">
        <v>281200</v>
      </c>
      <c r="I35" s="81" t="s">
        <v>22</v>
      </c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</row>
    <row r="36" spans="1:52" s="140" customFormat="1" ht="55.2">
      <c r="A36" s="61" t="s">
        <v>29</v>
      </c>
      <c r="B36" s="62">
        <v>1020</v>
      </c>
      <c r="C36" s="62" t="s">
        <v>31</v>
      </c>
      <c r="D36" s="68" t="s">
        <v>86</v>
      </c>
      <c r="E36" s="71" t="s">
        <v>30</v>
      </c>
      <c r="F36" s="65">
        <v>2020</v>
      </c>
      <c r="G36" s="137"/>
      <c r="H36" s="138">
        <v>170000</v>
      </c>
      <c r="I36" s="65"/>
      <c r="J36" s="139"/>
      <c r="K36" s="139"/>
    </row>
    <row r="37" spans="1:52" s="40" customFormat="1" ht="28.2">
      <c r="A37" s="75" t="s">
        <v>124</v>
      </c>
      <c r="B37" s="76">
        <v>1162</v>
      </c>
      <c r="C37" s="77" t="s">
        <v>125</v>
      </c>
      <c r="D37" s="78" t="s">
        <v>126</v>
      </c>
      <c r="E37" s="123" t="s">
        <v>127</v>
      </c>
      <c r="F37" s="80"/>
      <c r="G37" s="115"/>
      <c r="H37" s="103"/>
      <c r="I37" s="81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</row>
    <row r="38" spans="1:52" s="40" customFormat="1" ht="16.2">
      <c r="A38" s="75" t="s">
        <v>124</v>
      </c>
      <c r="B38" s="76">
        <v>1162</v>
      </c>
      <c r="C38" s="77" t="s">
        <v>125</v>
      </c>
      <c r="D38" s="78"/>
      <c r="E38" s="124" t="s">
        <v>128</v>
      </c>
      <c r="F38" s="80">
        <v>2020</v>
      </c>
      <c r="G38" s="115"/>
      <c r="H38" s="103">
        <v>169000</v>
      </c>
      <c r="I38" s="81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</row>
    <row r="39" spans="1:52" s="40" customFormat="1" ht="31.8">
      <c r="A39" s="75" t="s">
        <v>124</v>
      </c>
      <c r="B39" s="76">
        <v>1162</v>
      </c>
      <c r="C39" s="77" t="s">
        <v>125</v>
      </c>
      <c r="D39" s="78"/>
      <c r="E39" s="124" t="s">
        <v>129</v>
      </c>
      <c r="F39" s="80">
        <v>2020</v>
      </c>
      <c r="G39" s="115"/>
      <c r="H39" s="103">
        <v>314534</v>
      </c>
      <c r="I39" s="81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</row>
    <row r="40" spans="1:52" ht="55.2">
      <c r="A40" s="61" t="s">
        <v>29</v>
      </c>
      <c r="B40" s="62">
        <v>1020</v>
      </c>
      <c r="C40" s="62" t="s">
        <v>31</v>
      </c>
      <c r="D40" s="89" t="s">
        <v>86</v>
      </c>
      <c r="E40" s="67" t="s">
        <v>32</v>
      </c>
      <c r="F40" s="65">
        <v>2020</v>
      </c>
      <c r="G40" s="111"/>
      <c r="H40" s="99">
        <v>59972</v>
      </c>
      <c r="I40" s="66" t="s">
        <v>22</v>
      </c>
      <c r="J40" s="59"/>
      <c r="K40" s="59"/>
    </row>
    <row r="41" spans="1:52" ht="26.4">
      <c r="A41" s="61" t="s">
        <v>29</v>
      </c>
      <c r="B41" s="62">
        <v>1020</v>
      </c>
      <c r="C41" s="62" t="s">
        <v>31</v>
      </c>
      <c r="D41" s="58"/>
      <c r="E41" s="67" t="s">
        <v>63</v>
      </c>
      <c r="F41" s="65">
        <v>2020</v>
      </c>
      <c r="G41" s="111"/>
      <c r="H41" s="99">
        <v>35000</v>
      </c>
      <c r="I41" s="66" t="s">
        <v>22</v>
      </c>
      <c r="J41" s="59"/>
      <c r="K41" s="59"/>
    </row>
    <row r="42" spans="1:52" ht="26.4">
      <c r="A42" s="61" t="s">
        <v>29</v>
      </c>
      <c r="B42" s="62">
        <v>1020</v>
      </c>
      <c r="C42" s="62" t="s">
        <v>31</v>
      </c>
      <c r="D42" s="58" t="s">
        <v>103</v>
      </c>
      <c r="E42" s="67" t="s">
        <v>64</v>
      </c>
      <c r="F42" s="65">
        <v>2020</v>
      </c>
      <c r="G42" s="111"/>
      <c r="H42" s="99">
        <v>30000</v>
      </c>
      <c r="I42" s="66" t="s">
        <v>22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26.4">
      <c r="A43" s="61" t="s">
        <v>29</v>
      </c>
      <c r="B43" s="62">
        <v>1020</v>
      </c>
      <c r="C43" s="62" t="s">
        <v>31</v>
      </c>
      <c r="D43" s="58"/>
      <c r="E43" s="67" t="s">
        <v>66</v>
      </c>
      <c r="F43" s="65">
        <v>2020</v>
      </c>
      <c r="G43" s="111"/>
      <c r="H43" s="99">
        <v>35000</v>
      </c>
      <c r="I43" s="66" t="s">
        <v>22</v>
      </c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</row>
    <row r="44" spans="1:52" ht="26.4">
      <c r="A44" s="61" t="s">
        <v>29</v>
      </c>
      <c r="B44" s="62">
        <v>1020</v>
      </c>
      <c r="C44" s="62" t="s">
        <v>31</v>
      </c>
      <c r="D44" s="58"/>
      <c r="E44" s="67" t="s">
        <v>70</v>
      </c>
      <c r="F44" s="65">
        <v>2020</v>
      </c>
      <c r="G44" s="111"/>
      <c r="H44" s="99">
        <v>30000</v>
      </c>
      <c r="I44" s="66" t="s">
        <v>22</v>
      </c>
    </row>
    <row r="45" spans="1:52" ht="26.4">
      <c r="A45" s="61" t="s">
        <v>29</v>
      </c>
      <c r="B45" s="62">
        <v>1020</v>
      </c>
      <c r="C45" s="62" t="s">
        <v>31</v>
      </c>
      <c r="D45" s="58"/>
      <c r="E45" s="67" t="s">
        <v>71</v>
      </c>
      <c r="F45" s="65">
        <v>2020</v>
      </c>
      <c r="G45" s="111"/>
      <c r="H45" s="99">
        <v>40000</v>
      </c>
      <c r="I45" s="66" t="s">
        <v>22</v>
      </c>
    </row>
    <row r="46" spans="1:52" ht="39.6">
      <c r="A46" s="24"/>
      <c r="B46" s="142"/>
      <c r="C46" s="142"/>
      <c r="D46" s="143" t="s">
        <v>154</v>
      </c>
      <c r="E46" s="15"/>
      <c r="F46" s="16"/>
      <c r="G46" s="120"/>
      <c r="H46" s="146">
        <v>299257</v>
      </c>
      <c r="I46" s="66"/>
    </row>
    <row r="47" spans="1:52" ht="46.8">
      <c r="A47" s="61" t="s">
        <v>155</v>
      </c>
      <c r="B47" s="62">
        <v>160</v>
      </c>
      <c r="C47" s="62"/>
      <c r="D47" s="145" t="s">
        <v>156</v>
      </c>
      <c r="E47" s="144" t="s">
        <v>157</v>
      </c>
      <c r="F47" s="65">
        <v>2020</v>
      </c>
      <c r="G47" s="111"/>
      <c r="H47" s="99">
        <v>299257</v>
      </c>
      <c r="I47" s="66"/>
    </row>
    <row r="48" spans="1:52" s="94" customFormat="1" ht="32.4">
      <c r="A48" s="49"/>
      <c r="B48" s="29"/>
      <c r="C48" s="50"/>
      <c r="D48" s="41" t="s">
        <v>152</v>
      </c>
      <c r="E48" s="51"/>
      <c r="F48" s="30"/>
      <c r="G48" s="116"/>
      <c r="H48" s="104">
        <f>SUM(H49:H50)</f>
        <v>600000</v>
      </c>
      <c r="I48" s="52"/>
      <c r="J48" s="28"/>
      <c r="K48" s="28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</row>
    <row r="49" spans="1:52" s="53" customFormat="1" ht="15.6">
      <c r="A49" s="31" t="s">
        <v>107</v>
      </c>
      <c r="B49" s="32">
        <v>4030</v>
      </c>
      <c r="C49" s="31" t="s">
        <v>111</v>
      </c>
      <c r="D49" s="84" t="s">
        <v>108</v>
      </c>
      <c r="E49" s="71" t="s">
        <v>30</v>
      </c>
      <c r="F49" s="82">
        <v>2020</v>
      </c>
      <c r="G49" s="117"/>
      <c r="H49" s="105">
        <v>400000</v>
      </c>
      <c r="I49" s="83"/>
      <c r="J49" s="28"/>
      <c r="K49" s="28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</row>
    <row r="50" spans="1:52" s="53" customFormat="1" ht="46.8">
      <c r="A50" s="31" t="s">
        <v>109</v>
      </c>
      <c r="B50" s="32">
        <v>4060</v>
      </c>
      <c r="C50" s="31" t="s">
        <v>112</v>
      </c>
      <c r="D50" s="84" t="s">
        <v>110</v>
      </c>
      <c r="E50" s="71" t="s">
        <v>30</v>
      </c>
      <c r="F50" s="82">
        <v>2020</v>
      </c>
      <c r="G50" s="117"/>
      <c r="H50" s="105">
        <v>200000</v>
      </c>
      <c r="I50" s="83" t="s">
        <v>91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s="95" customFormat="1" ht="15.6">
      <c r="A51" s="42"/>
      <c r="B51" s="43"/>
      <c r="C51" s="44"/>
      <c r="D51" s="45" t="s">
        <v>153</v>
      </c>
      <c r="E51" s="46"/>
      <c r="F51" s="47"/>
      <c r="G51" s="118"/>
      <c r="H51" s="106">
        <f>SUM(H52:H54)</f>
        <v>207000</v>
      </c>
      <c r="I51" s="48"/>
      <c r="J51" s="59"/>
      <c r="K51" s="59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s="54" customFormat="1" ht="46.8">
      <c r="A52" s="61" t="s">
        <v>0</v>
      </c>
      <c r="B52" s="32" t="s">
        <v>1</v>
      </c>
      <c r="C52" s="85"/>
      <c r="D52" s="86" t="s">
        <v>2</v>
      </c>
      <c r="E52" s="87" t="s">
        <v>30</v>
      </c>
      <c r="F52" s="82">
        <v>2020</v>
      </c>
      <c r="G52" s="119"/>
      <c r="H52" s="99">
        <v>17000</v>
      </c>
      <c r="I52" s="66" t="s">
        <v>22</v>
      </c>
      <c r="J52" s="59"/>
      <c r="K52" s="59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s="54" customFormat="1" ht="31.2">
      <c r="A53" s="31" t="s">
        <v>3</v>
      </c>
      <c r="B53" s="32">
        <v>5031</v>
      </c>
      <c r="C53" s="32"/>
      <c r="D53" s="88" t="s">
        <v>4</v>
      </c>
      <c r="E53" s="67" t="s">
        <v>30</v>
      </c>
      <c r="F53" s="82">
        <v>2020</v>
      </c>
      <c r="G53" s="119"/>
      <c r="H53" s="99">
        <v>20000</v>
      </c>
      <c r="I53" s="66" t="s">
        <v>22</v>
      </c>
      <c r="J53" s="59"/>
      <c r="K53" s="59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s="54" customFormat="1" ht="31.2">
      <c r="A54" s="31" t="s">
        <v>144</v>
      </c>
      <c r="B54" s="58">
        <v>5041</v>
      </c>
      <c r="C54" s="72"/>
      <c r="D54" s="136" t="s">
        <v>146</v>
      </c>
      <c r="E54" s="71" t="s">
        <v>30</v>
      </c>
      <c r="F54" s="65">
        <v>2020</v>
      </c>
      <c r="G54" s="111"/>
      <c r="H54" s="99">
        <v>170000</v>
      </c>
      <c r="I54" s="66" t="s">
        <v>91</v>
      </c>
      <c r="J54" s="59"/>
      <c r="K54" s="59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s="13" customFormat="1">
      <c r="A55" s="24"/>
      <c r="B55" s="25"/>
      <c r="C55" s="25"/>
      <c r="D55" s="2" t="s">
        <v>33</v>
      </c>
      <c r="E55" s="15"/>
      <c r="F55" s="16"/>
      <c r="G55" s="120"/>
      <c r="H55" s="100">
        <f>SUM(H56:H93)</f>
        <v>23069027</v>
      </c>
      <c r="I55" s="17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</row>
    <row r="56" spans="1:52" s="59" customFormat="1" ht="13.8">
      <c r="A56" s="61" t="s">
        <v>34</v>
      </c>
      <c r="B56" s="58">
        <v>6030</v>
      </c>
      <c r="C56" s="72" t="s">
        <v>87</v>
      </c>
      <c r="D56" s="90" t="s">
        <v>88</v>
      </c>
      <c r="E56" s="67" t="s">
        <v>30</v>
      </c>
      <c r="F56" s="65">
        <v>2020</v>
      </c>
      <c r="G56" s="111"/>
      <c r="H56" s="99">
        <v>800000</v>
      </c>
      <c r="I56" s="66" t="s">
        <v>22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ht="30.75" customHeight="1">
      <c r="A57" s="22" t="s">
        <v>34</v>
      </c>
      <c r="B57" s="23">
        <v>6030</v>
      </c>
      <c r="C57" s="22" t="s">
        <v>87</v>
      </c>
      <c r="D57" s="90"/>
      <c r="E57" s="67" t="s">
        <v>26</v>
      </c>
      <c r="F57" s="65">
        <v>2020</v>
      </c>
      <c r="G57" s="111"/>
      <c r="H57" s="99">
        <v>1499728</v>
      </c>
      <c r="I57" s="8" t="s">
        <v>22</v>
      </c>
    </row>
    <row r="58" spans="1:52" ht="26.4">
      <c r="A58" s="22" t="s">
        <v>34</v>
      </c>
      <c r="B58" s="23">
        <v>6030</v>
      </c>
      <c r="C58" s="22" t="s">
        <v>87</v>
      </c>
      <c r="D58" s="58"/>
      <c r="E58" s="73" t="s">
        <v>60</v>
      </c>
      <c r="F58" s="65">
        <v>2020</v>
      </c>
      <c r="G58" s="111"/>
      <c r="H58" s="99">
        <v>29542</v>
      </c>
      <c r="I58" s="8" t="s">
        <v>22</v>
      </c>
    </row>
    <row r="59" spans="1:52" s="59" customFormat="1" ht="26.4">
      <c r="A59" s="20" t="s">
        <v>34</v>
      </c>
      <c r="B59" s="26">
        <v>6030</v>
      </c>
      <c r="C59" s="20" t="s">
        <v>87</v>
      </c>
      <c r="D59" s="58"/>
      <c r="E59" s="73" t="s">
        <v>61</v>
      </c>
      <c r="F59" s="65">
        <v>2020</v>
      </c>
      <c r="G59" s="111"/>
      <c r="H59" s="99">
        <v>25963</v>
      </c>
      <c r="I59" s="66" t="s">
        <v>22</v>
      </c>
    </row>
    <row r="60" spans="1:52" s="59" customFormat="1" ht="26.4">
      <c r="A60" s="20" t="s">
        <v>34</v>
      </c>
      <c r="B60" s="26">
        <v>6030</v>
      </c>
      <c r="C60" s="20" t="s">
        <v>87</v>
      </c>
      <c r="D60" s="58"/>
      <c r="E60" s="73" t="s">
        <v>52</v>
      </c>
      <c r="F60" s="65">
        <v>2020</v>
      </c>
      <c r="G60" s="111"/>
      <c r="H60" s="99">
        <v>69825</v>
      </c>
      <c r="I60" s="66" t="s">
        <v>22</v>
      </c>
    </row>
    <row r="61" spans="1:52" s="59" customFormat="1" ht="13.8">
      <c r="A61" s="20" t="s">
        <v>34</v>
      </c>
      <c r="B61" s="26">
        <v>6030</v>
      </c>
      <c r="C61" s="20" t="s">
        <v>87</v>
      </c>
      <c r="D61" s="58"/>
      <c r="E61" s="73" t="s">
        <v>53</v>
      </c>
      <c r="F61" s="65">
        <v>2020</v>
      </c>
      <c r="G61" s="111"/>
      <c r="H61" s="99">
        <v>35286</v>
      </c>
      <c r="I61" s="66" t="s">
        <v>22</v>
      </c>
    </row>
    <row r="62" spans="1:52" s="59" customFormat="1" ht="13.8">
      <c r="A62" s="20" t="s">
        <v>34</v>
      </c>
      <c r="B62" s="26">
        <v>6030</v>
      </c>
      <c r="C62" s="20" t="s">
        <v>87</v>
      </c>
      <c r="D62" s="58"/>
      <c r="E62" s="73" t="s">
        <v>54</v>
      </c>
      <c r="F62" s="65">
        <v>2020</v>
      </c>
      <c r="G62" s="111"/>
      <c r="H62" s="99">
        <v>30000</v>
      </c>
      <c r="I62" s="66" t="s">
        <v>22</v>
      </c>
    </row>
    <row r="63" spans="1:52" s="59" customFormat="1" ht="13.8">
      <c r="A63" s="20" t="s">
        <v>34</v>
      </c>
      <c r="B63" s="26">
        <v>6030</v>
      </c>
      <c r="C63" s="20" t="s">
        <v>87</v>
      </c>
      <c r="D63" s="90"/>
      <c r="E63" s="67" t="s">
        <v>90</v>
      </c>
      <c r="F63" s="65">
        <v>2020</v>
      </c>
      <c r="G63" s="111"/>
      <c r="H63" s="99">
        <v>607044</v>
      </c>
      <c r="I63" s="66" t="s">
        <v>91</v>
      </c>
    </row>
    <row r="64" spans="1:52" s="59" customFormat="1" ht="13.8">
      <c r="A64" s="20" t="s">
        <v>34</v>
      </c>
      <c r="B64" s="26">
        <v>6030</v>
      </c>
      <c r="C64" s="20" t="s">
        <v>87</v>
      </c>
      <c r="D64" s="90"/>
      <c r="E64" s="73" t="s">
        <v>37</v>
      </c>
      <c r="F64" s="65">
        <v>2020</v>
      </c>
      <c r="G64" s="111"/>
      <c r="H64" s="99">
        <v>84558</v>
      </c>
      <c r="I64" s="66" t="s">
        <v>22</v>
      </c>
    </row>
    <row r="65" spans="1:9" s="59" customFormat="1" ht="13.8">
      <c r="A65" s="20" t="s">
        <v>34</v>
      </c>
      <c r="B65" s="26">
        <v>6030</v>
      </c>
      <c r="C65" s="20" t="s">
        <v>87</v>
      </c>
      <c r="D65" s="90"/>
      <c r="E65" s="73" t="s">
        <v>38</v>
      </c>
      <c r="F65" s="65">
        <v>2020</v>
      </c>
      <c r="G65" s="111"/>
      <c r="H65" s="99">
        <v>104267</v>
      </c>
      <c r="I65" s="66" t="s">
        <v>22</v>
      </c>
    </row>
    <row r="66" spans="1:9" s="59" customFormat="1" ht="13.8">
      <c r="A66" s="20" t="s">
        <v>34</v>
      </c>
      <c r="B66" s="26">
        <v>6030</v>
      </c>
      <c r="C66" s="20" t="s">
        <v>87</v>
      </c>
      <c r="D66" s="90"/>
      <c r="E66" s="73" t="s">
        <v>39</v>
      </c>
      <c r="F66" s="65">
        <v>2020</v>
      </c>
      <c r="G66" s="111"/>
      <c r="H66" s="99">
        <v>57239</v>
      </c>
      <c r="I66" s="66" t="s">
        <v>22</v>
      </c>
    </row>
    <row r="67" spans="1:9" s="59" customFormat="1" ht="13.8">
      <c r="A67" s="20" t="s">
        <v>34</v>
      </c>
      <c r="B67" s="26">
        <v>6030</v>
      </c>
      <c r="C67" s="20" t="s">
        <v>87</v>
      </c>
      <c r="D67" s="90"/>
      <c r="E67" s="73" t="s">
        <v>40</v>
      </c>
      <c r="F67" s="65">
        <v>2020</v>
      </c>
      <c r="G67" s="111"/>
      <c r="H67" s="99">
        <v>42148</v>
      </c>
      <c r="I67" s="66" t="s">
        <v>22</v>
      </c>
    </row>
    <row r="68" spans="1:9" s="59" customFormat="1" ht="13.8">
      <c r="A68" s="20" t="s">
        <v>34</v>
      </c>
      <c r="B68" s="26">
        <v>6030</v>
      </c>
      <c r="C68" s="20" t="s">
        <v>87</v>
      </c>
      <c r="D68" s="90"/>
      <c r="E68" s="73" t="s">
        <v>41</v>
      </c>
      <c r="F68" s="65">
        <v>2020</v>
      </c>
      <c r="G68" s="111"/>
      <c r="H68" s="99">
        <v>28620</v>
      </c>
      <c r="I68" s="66" t="s">
        <v>22</v>
      </c>
    </row>
    <row r="69" spans="1:9" s="59" customFormat="1" ht="27.75" customHeight="1">
      <c r="A69" s="20" t="s">
        <v>34</v>
      </c>
      <c r="B69" s="26">
        <v>6030</v>
      </c>
      <c r="C69" s="20" t="s">
        <v>87</v>
      </c>
      <c r="D69" s="90"/>
      <c r="E69" s="73" t="s">
        <v>115</v>
      </c>
      <c r="F69" s="65">
        <v>2020</v>
      </c>
      <c r="G69" s="111"/>
      <c r="H69" s="99">
        <v>279671</v>
      </c>
      <c r="I69" s="66" t="s">
        <v>22</v>
      </c>
    </row>
    <row r="70" spans="1:9" ht="13.8">
      <c r="A70" s="20" t="s">
        <v>34</v>
      </c>
      <c r="B70" s="26">
        <v>6030</v>
      </c>
      <c r="C70" s="20" t="s">
        <v>87</v>
      </c>
      <c r="D70" s="58"/>
      <c r="E70" s="73" t="s">
        <v>56</v>
      </c>
      <c r="F70" s="65">
        <v>2020</v>
      </c>
      <c r="G70" s="111"/>
      <c r="H70" s="99">
        <v>48000</v>
      </c>
      <c r="I70" s="8" t="s">
        <v>22</v>
      </c>
    </row>
    <row r="71" spans="1:9" ht="26.4">
      <c r="A71" s="20" t="s">
        <v>34</v>
      </c>
      <c r="B71" s="26">
        <v>6030</v>
      </c>
      <c r="C71" s="20" t="s">
        <v>87</v>
      </c>
      <c r="D71" s="58"/>
      <c r="E71" s="73" t="s">
        <v>58</v>
      </c>
      <c r="F71" s="65">
        <v>2020</v>
      </c>
      <c r="G71" s="111"/>
      <c r="H71" s="99">
        <v>38000</v>
      </c>
      <c r="I71" s="8"/>
    </row>
    <row r="72" spans="1:9" s="59" customFormat="1" ht="26.4">
      <c r="A72" s="19" t="s">
        <v>75</v>
      </c>
      <c r="B72" s="26">
        <v>7461</v>
      </c>
      <c r="C72" s="20" t="s">
        <v>89</v>
      </c>
      <c r="D72" s="91" t="s">
        <v>85</v>
      </c>
      <c r="E72" s="73" t="s">
        <v>48</v>
      </c>
      <c r="F72" s="65">
        <v>2020</v>
      </c>
      <c r="G72" s="122"/>
      <c r="H72" s="99">
        <v>51572</v>
      </c>
      <c r="I72" s="66" t="s">
        <v>22</v>
      </c>
    </row>
    <row r="73" spans="1:9" s="59" customFormat="1" ht="13.8">
      <c r="A73" s="19" t="s">
        <v>75</v>
      </c>
      <c r="B73" s="26">
        <v>7461</v>
      </c>
      <c r="C73" s="20" t="s">
        <v>89</v>
      </c>
      <c r="D73" s="58"/>
      <c r="E73" s="73" t="s">
        <v>49</v>
      </c>
      <c r="F73" s="65">
        <v>2020</v>
      </c>
      <c r="G73" s="111"/>
      <c r="H73" s="99">
        <v>34308</v>
      </c>
      <c r="I73" s="66" t="s">
        <v>22</v>
      </c>
    </row>
    <row r="74" spans="1:9" s="59" customFormat="1" ht="26.4">
      <c r="A74" s="19" t="s">
        <v>75</v>
      </c>
      <c r="B74" s="26">
        <v>7461</v>
      </c>
      <c r="C74" s="20" t="s">
        <v>89</v>
      </c>
      <c r="D74" s="73"/>
      <c r="E74" s="73" t="s">
        <v>50</v>
      </c>
      <c r="F74" s="65">
        <v>2020</v>
      </c>
      <c r="G74" s="111"/>
      <c r="H74" s="99">
        <v>59022</v>
      </c>
      <c r="I74" s="66" t="s">
        <v>22</v>
      </c>
    </row>
    <row r="75" spans="1:9" s="59" customFormat="1" ht="26.4">
      <c r="A75" s="19" t="s">
        <v>75</v>
      </c>
      <c r="B75" s="26">
        <v>7461</v>
      </c>
      <c r="C75" s="20" t="s">
        <v>89</v>
      </c>
      <c r="D75" s="58"/>
      <c r="E75" s="73" t="s">
        <v>51</v>
      </c>
      <c r="F75" s="65">
        <v>2020</v>
      </c>
      <c r="G75" s="111"/>
      <c r="H75" s="99">
        <v>55715</v>
      </c>
      <c r="I75" s="66" t="s">
        <v>22</v>
      </c>
    </row>
    <row r="76" spans="1:9" s="59" customFormat="1" ht="26.4">
      <c r="A76" s="19" t="s">
        <v>75</v>
      </c>
      <c r="B76" s="26">
        <v>7461</v>
      </c>
      <c r="C76" s="20" t="s">
        <v>89</v>
      </c>
      <c r="D76" s="58" t="s">
        <v>103</v>
      </c>
      <c r="E76" s="73" t="s">
        <v>55</v>
      </c>
      <c r="F76" s="65">
        <v>2020</v>
      </c>
      <c r="G76" s="111"/>
      <c r="H76" s="99">
        <v>44806</v>
      </c>
      <c r="I76" s="66" t="s">
        <v>22</v>
      </c>
    </row>
    <row r="77" spans="1:9" ht="26.4">
      <c r="A77" s="19" t="s">
        <v>75</v>
      </c>
      <c r="B77" s="26">
        <v>7461</v>
      </c>
      <c r="C77" s="20" t="s">
        <v>89</v>
      </c>
      <c r="D77" s="58"/>
      <c r="E77" s="73" t="s">
        <v>57</v>
      </c>
      <c r="F77" s="65">
        <v>2020</v>
      </c>
      <c r="G77" s="111"/>
      <c r="H77" s="99">
        <v>41058</v>
      </c>
      <c r="I77" s="8" t="s">
        <v>22</v>
      </c>
    </row>
    <row r="78" spans="1:9" ht="13.8">
      <c r="A78" s="19" t="s">
        <v>75</v>
      </c>
      <c r="B78" s="26">
        <v>7461</v>
      </c>
      <c r="C78" s="20" t="s">
        <v>89</v>
      </c>
      <c r="D78" s="58"/>
      <c r="E78" s="73" t="s">
        <v>65</v>
      </c>
      <c r="F78" s="65">
        <v>2020</v>
      </c>
      <c r="G78" s="111"/>
      <c r="H78" s="99">
        <v>35000</v>
      </c>
      <c r="I78" s="8" t="s">
        <v>22</v>
      </c>
    </row>
    <row r="79" spans="1:9" ht="13.8">
      <c r="A79" s="19" t="s">
        <v>75</v>
      </c>
      <c r="B79" s="26">
        <v>7461</v>
      </c>
      <c r="C79" s="20" t="s">
        <v>89</v>
      </c>
      <c r="D79" s="58"/>
      <c r="E79" s="73" t="s">
        <v>67</v>
      </c>
      <c r="F79" s="65">
        <v>2020</v>
      </c>
      <c r="G79" s="111"/>
      <c r="H79" s="99">
        <v>30000</v>
      </c>
      <c r="I79" s="8" t="s">
        <v>22</v>
      </c>
    </row>
    <row r="80" spans="1:9" ht="26.4">
      <c r="A80" s="19" t="s">
        <v>75</v>
      </c>
      <c r="B80" s="26">
        <v>7461</v>
      </c>
      <c r="C80" s="20" t="s">
        <v>89</v>
      </c>
      <c r="D80" s="58"/>
      <c r="E80" s="73" t="s">
        <v>68</v>
      </c>
      <c r="F80" s="65">
        <v>2020</v>
      </c>
      <c r="G80" s="111"/>
      <c r="H80" s="99">
        <v>25000</v>
      </c>
      <c r="I80" s="8" t="s">
        <v>22</v>
      </c>
    </row>
    <row r="81" spans="1:52" ht="13.8">
      <c r="A81" s="19" t="s">
        <v>75</v>
      </c>
      <c r="B81" s="26">
        <v>7461</v>
      </c>
      <c r="C81" s="20" t="s">
        <v>89</v>
      </c>
      <c r="D81" s="58"/>
      <c r="E81" s="73" t="s">
        <v>69</v>
      </c>
      <c r="F81" s="65">
        <v>2020</v>
      </c>
      <c r="G81" s="111"/>
      <c r="H81" s="99">
        <v>30000</v>
      </c>
      <c r="I81" s="8" t="s">
        <v>22</v>
      </c>
    </row>
    <row r="82" spans="1:52" ht="26.4">
      <c r="A82" s="19" t="s">
        <v>75</v>
      </c>
      <c r="B82" s="26">
        <v>7461</v>
      </c>
      <c r="C82" s="20" t="s">
        <v>89</v>
      </c>
      <c r="D82" s="58"/>
      <c r="E82" s="73" t="s">
        <v>72</v>
      </c>
      <c r="F82" s="65">
        <v>2020</v>
      </c>
      <c r="G82" s="111"/>
      <c r="H82" s="99">
        <v>99379</v>
      </c>
      <c r="I82" s="8" t="s">
        <v>22</v>
      </c>
    </row>
    <row r="83" spans="1:52" ht="26.4">
      <c r="A83" s="19" t="s">
        <v>75</v>
      </c>
      <c r="B83" s="26">
        <v>7461</v>
      </c>
      <c r="C83" s="20" t="s">
        <v>89</v>
      </c>
      <c r="D83" s="58"/>
      <c r="E83" s="73" t="s">
        <v>73</v>
      </c>
      <c r="F83" s="65">
        <v>2020</v>
      </c>
      <c r="G83" s="111"/>
      <c r="H83" s="99">
        <v>107864</v>
      </c>
      <c r="I83" s="8" t="s">
        <v>22</v>
      </c>
    </row>
    <row r="84" spans="1:52" ht="13.8">
      <c r="A84" s="19" t="s">
        <v>75</v>
      </c>
      <c r="B84" s="26">
        <v>7461</v>
      </c>
      <c r="C84" s="20" t="s">
        <v>89</v>
      </c>
      <c r="D84" s="58"/>
      <c r="E84" s="73" t="s">
        <v>74</v>
      </c>
      <c r="F84" s="65">
        <v>2020</v>
      </c>
      <c r="G84" s="111"/>
      <c r="H84" s="99">
        <v>97891</v>
      </c>
      <c r="I84" s="8" t="s">
        <v>22</v>
      </c>
    </row>
    <row r="85" spans="1:52" ht="13.8">
      <c r="A85" s="19" t="s">
        <v>75</v>
      </c>
      <c r="B85" s="26">
        <v>7461</v>
      </c>
      <c r="C85" s="20" t="s">
        <v>89</v>
      </c>
      <c r="D85" s="9"/>
      <c r="E85" s="10" t="s">
        <v>76</v>
      </c>
      <c r="F85" s="4">
        <v>2020</v>
      </c>
      <c r="G85" s="121"/>
      <c r="H85" s="107">
        <v>1488549</v>
      </c>
      <c r="I85" s="8" t="s">
        <v>22</v>
      </c>
    </row>
    <row r="86" spans="1:52" ht="13.8">
      <c r="A86" s="19" t="s">
        <v>75</v>
      </c>
      <c r="B86" s="26">
        <v>7461</v>
      </c>
      <c r="C86" s="20" t="s">
        <v>89</v>
      </c>
      <c r="D86" s="9"/>
      <c r="E86" s="3" t="s">
        <v>21</v>
      </c>
      <c r="F86" s="4">
        <v>2020</v>
      </c>
      <c r="G86" s="121"/>
      <c r="H86" s="107">
        <v>1379919</v>
      </c>
      <c r="I86" s="8" t="s">
        <v>22</v>
      </c>
    </row>
    <row r="87" spans="1:52" ht="13.8">
      <c r="A87" s="19" t="s">
        <v>75</v>
      </c>
      <c r="B87" s="26">
        <v>7461</v>
      </c>
      <c r="C87" s="20" t="s">
        <v>89</v>
      </c>
      <c r="D87" s="7"/>
      <c r="E87" s="3" t="s">
        <v>25</v>
      </c>
      <c r="F87" s="4">
        <v>2020</v>
      </c>
      <c r="G87" s="121"/>
      <c r="H87" s="107">
        <v>1274280</v>
      </c>
      <c r="I87" s="8" t="s">
        <v>22</v>
      </c>
    </row>
    <row r="88" spans="1:52" ht="26.4">
      <c r="A88" s="19" t="s">
        <v>75</v>
      </c>
      <c r="B88" s="26">
        <v>7461</v>
      </c>
      <c r="C88" s="20" t="s">
        <v>89</v>
      </c>
      <c r="D88" s="91"/>
      <c r="E88" s="73" t="s">
        <v>59</v>
      </c>
      <c r="F88" s="65">
        <v>2020</v>
      </c>
      <c r="G88" s="111"/>
      <c r="H88" s="99">
        <v>49817</v>
      </c>
      <c r="I88" s="8" t="s">
        <v>22</v>
      </c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ht="26.4">
      <c r="A89" s="19" t="s">
        <v>75</v>
      </c>
      <c r="B89" s="26">
        <v>7461</v>
      </c>
      <c r="C89" s="20" t="s">
        <v>89</v>
      </c>
      <c r="D89" s="91"/>
      <c r="E89" s="73" t="s">
        <v>120</v>
      </c>
      <c r="F89" s="65">
        <v>2020</v>
      </c>
      <c r="G89" s="111">
        <v>17352090</v>
      </c>
      <c r="H89" s="99">
        <v>4338023</v>
      </c>
      <c r="I89" s="8" t="s">
        <v>91</v>
      </c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</row>
    <row r="90" spans="1:52" ht="26.4">
      <c r="A90" s="19" t="s">
        <v>75</v>
      </c>
      <c r="B90" s="26">
        <v>7461</v>
      </c>
      <c r="C90" s="20" t="s">
        <v>89</v>
      </c>
      <c r="D90" s="91"/>
      <c r="E90" s="73" t="s">
        <v>121</v>
      </c>
      <c r="F90" s="65">
        <v>2020</v>
      </c>
      <c r="G90" s="111">
        <v>22473283</v>
      </c>
      <c r="H90" s="99">
        <v>5618321</v>
      </c>
      <c r="I90" s="8" t="s">
        <v>91</v>
      </c>
    </row>
    <row r="91" spans="1:52" ht="13.8">
      <c r="A91" s="19" t="s">
        <v>75</v>
      </c>
      <c r="B91" s="26">
        <v>7461</v>
      </c>
      <c r="C91" s="20" t="s">
        <v>89</v>
      </c>
      <c r="D91" s="91"/>
      <c r="E91" s="73" t="s">
        <v>135</v>
      </c>
      <c r="F91" s="65">
        <v>2020</v>
      </c>
      <c r="G91" s="111"/>
      <c r="H91" s="99">
        <v>1556000</v>
      </c>
      <c r="I91" s="8"/>
    </row>
    <row r="92" spans="1:52" ht="29.25" customHeight="1">
      <c r="A92" s="19" t="s">
        <v>75</v>
      </c>
      <c r="B92" s="26">
        <v>7461</v>
      </c>
      <c r="C92" s="20" t="s">
        <v>89</v>
      </c>
      <c r="D92" s="91"/>
      <c r="E92" s="73" t="s">
        <v>136</v>
      </c>
      <c r="F92" s="65">
        <v>2020</v>
      </c>
      <c r="G92" s="111"/>
      <c r="H92" s="99">
        <v>1500000</v>
      </c>
      <c r="I92" s="8"/>
    </row>
    <row r="93" spans="1:52" ht="33" customHeight="1">
      <c r="A93" s="22" t="s">
        <v>93</v>
      </c>
      <c r="B93" s="7">
        <v>6011</v>
      </c>
      <c r="C93" s="20" t="s">
        <v>8</v>
      </c>
      <c r="D93" s="10" t="s">
        <v>94</v>
      </c>
      <c r="E93" s="10" t="s">
        <v>79</v>
      </c>
      <c r="F93" s="4">
        <v>2020</v>
      </c>
      <c r="G93" s="121"/>
      <c r="H93" s="107">
        <v>1372612</v>
      </c>
      <c r="I93" s="8" t="s">
        <v>22</v>
      </c>
    </row>
    <row r="94" spans="1:52" s="13" customFormat="1">
      <c r="A94" s="24"/>
      <c r="B94" s="25"/>
      <c r="C94" s="25"/>
      <c r="D94" s="2" t="s">
        <v>35</v>
      </c>
      <c r="E94" s="27"/>
      <c r="F94" s="16"/>
      <c r="G94" s="120"/>
      <c r="H94" s="100">
        <f>SUM(H95:H98)</f>
        <v>2661555</v>
      </c>
      <c r="I94" s="17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s="59" customFormat="1" ht="13.8">
      <c r="A95" s="61" t="s">
        <v>34</v>
      </c>
      <c r="B95" s="58">
        <v>6030</v>
      </c>
      <c r="C95" s="72" t="s">
        <v>87</v>
      </c>
      <c r="D95" s="90" t="s">
        <v>88</v>
      </c>
      <c r="E95" s="92" t="s">
        <v>30</v>
      </c>
      <c r="F95" s="65">
        <v>2020</v>
      </c>
      <c r="G95" s="111"/>
      <c r="H95" s="99">
        <f>2500000-101144</f>
        <v>2398856</v>
      </c>
      <c r="I95" s="66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" t="s">
        <v>34</v>
      </c>
      <c r="B96" s="7">
        <v>6030</v>
      </c>
      <c r="C96" s="38" t="s">
        <v>87</v>
      </c>
      <c r="D96" s="9"/>
      <c r="E96" s="10" t="s">
        <v>77</v>
      </c>
      <c r="F96" s="4">
        <v>2020</v>
      </c>
      <c r="G96" s="121"/>
      <c r="H96" s="107">
        <v>109274</v>
      </c>
      <c r="I96" s="8" t="s">
        <v>22</v>
      </c>
    </row>
    <row r="97" spans="1:52">
      <c r="A97" s="1" t="s">
        <v>34</v>
      </c>
      <c r="B97" s="7">
        <v>6030</v>
      </c>
      <c r="C97" s="38" t="s">
        <v>87</v>
      </c>
      <c r="D97" s="7"/>
      <c r="E97" s="10" t="s">
        <v>62</v>
      </c>
      <c r="F97" s="4">
        <v>2020</v>
      </c>
      <c r="G97" s="121"/>
      <c r="H97" s="107">
        <v>27976</v>
      </c>
      <c r="I97" s="8" t="s">
        <v>22</v>
      </c>
    </row>
    <row r="98" spans="1:52" ht="26.4">
      <c r="A98" s="1" t="s">
        <v>34</v>
      </c>
      <c r="B98" s="7">
        <v>6030</v>
      </c>
      <c r="C98" s="38" t="s">
        <v>87</v>
      </c>
      <c r="D98" s="7"/>
      <c r="E98" s="10" t="s">
        <v>78</v>
      </c>
      <c r="F98" s="4">
        <v>2020</v>
      </c>
      <c r="G98" s="121"/>
      <c r="H98" s="107">
        <v>125449</v>
      </c>
      <c r="I98" s="8" t="s">
        <v>22</v>
      </c>
    </row>
    <row r="99" spans="1:52" s="13" customFormat="1">
      <c r="A99" s="24"/>
      <c r="B99" s="25"/>
      <c r="C99" s="25"/>
      <c r="D99" s="2" t="s">
        <v>36</v>
      </c>
      <c r="E99" s="27"/>
      <c r="F99" s="16"/>
      <c r="G99" s="120"/>
      <c r="H99" s="100">
        <f>H100</f>
        <v>700964</v>
      </c>
      <c r="I99" s="17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ht="39.6">
      <c r="A100" s="1" t="s">
        <v>117</v>
      </c>
      <c r="B100" s="7">
        <v>7441</v>
      </c>
      <c r="C100" s="38" t="s">
        <v>89</v>
      </c>
      <c r="D100" s="9" t="s">
        <v>118</v>
      </c>
      <c r="E100" s="10" t="s">
        <v>132</v>
      </c>
      <c r="F100" s="4" t="s">
        <v>105</v>
      </c>
      <c r="G100" s="121"/>
      <c r="H100" s="107">
        <f>1040964-340000</f>
        <v>700964</v>
      </c>
      <c r="I100" s="8" t="s">
        <v>22</v>
      </c>
    </row>
    <row r="101" spans="1:52" ht="28.8">
      <c r="A101" s="24"/>
      <c r="B101" s="25"/>
      <c r="C101" s="132"/>
      <c r="D101" s="133" t="s">
        <v>138</v>
      </c>
      <c r="E101" s="27"/>
      <c r="F101" s="16"/>
      <c r="G101" s="120"/>
      <c r="H101" s="100">
        <f>H102</f>
        <v>101144</v>
      </c>
      <c r="I101" s="17"/>
    </row>
    <row r="102" spans="1:52" ht="26.4">
      <c r="A102" s="134" t="s">
        <v>139</v>
      </c>
      <c r="B102" s="7">
        <v>2111</v>
      </c>
      <c r="C102" s="38" t="s">
        <v>140</v>
      </c>
      <c r="D102" s="135" t="s">
        <v>141</v>
      </c>
      <c r="E102" s="10" t="s">
        <v>142</v>
      </c>
      <c r="F102" s="4">
        <v>2020</v>
      </c>
      <c r="G102" s="121"/>
      <c r="H102" s="107">
        <v>101144</v>
      </c>
      <c r="I102" s="8"/>
    </row>
    <row r="103" spans="1:52" ht="28.8">
      <c r="A103" s="24"/>
      <c r="B103" s="25"/>
      <c r="C103" s="132"/>
      <c r="D103" s="133" t="s">
        <v>159</v>
      </c>
      <c r="E103" s="27"/>
      <c r="F103" s="16"/>
      <c r="G103" s="120"/>
      <c r="H103" s="100">
        <f>H104</f>
        <v>355000</v>
      </c>
      <c r="I103" s="8"/>
    </row>
    <row r="104" spans="1:52" ht="15.6">
      <c r="A104" s="134" t="s">
        <v>160</v>
      </c>
      <c r="B104" s="7">
        <v>2080</v>
      </c>
      <c r="C104" s="38" t="s">
        <v>140</v>
      </c>
      <c r="D104" s="135"/>
      <c r="E104" s="67" t="s">
        <v>30</v>
      </c>
      <c r="F104" s="4">
        <v>2020</v>
      </c>
      <c r="G104" s="121"/>
      <c r="H104" s="107">
        <v>355000</v>
      </c>
      <c r="I104" s="8"/>
    </row>
    <row r="105" spans="1:52" ht="16.8">
      <c r="A105" s="11" t="s">
        <v>11</v>
      </c>
      <c r="B105" s="31"/>
      <c r="C105" s="32"/>
      <c r="D105" s="125" t="s">
        <v>96</v>
      </c>
      <c r="E105" s="11" t="s">
        <v>11</v>
      </c>
      <c r="F105" s="11" t="s">
        <v>11</v>
      </c>
      <c r="G105" s="11" t="s">
        <v>11</v>
      </c>
      <c r="H105" s="126">
        <f>H29+H10</f>
        <v>74227257</v>
      </c>
      <c r="I105" s="33" t="s">
        <v>11</v>
      </c>
    </row>
    <row r="106" spans="1:52">
      <c r="H106" s="108"/>
    </row>
    <row r="107" spans="1:52" ht="18">
      <c r="C107" s="147" t="s">
        <v>130</v>
      </c>
      <c r="D107" s="147"/>
      <c r="E107" s="147"/>
      <c r="F107" s="147"/>
      <c r="G107" s="147"/>
      <c r="H107" s="108"/>
    </row>
    <row r="110" spans="1:52" ht="21">
      <c r="E110" s="129"/>
      <c r="F110" s="59"/>
      <c r="G110" s="59"/>
      <c r="H110" s="130"/>
      <c r="I110" s="59"/>
    </row>
    <row r="111" spans="1:52">
      <c r="E111" s="59"/>
      <c r="F111" s="59"/>
      <c r="G111" s="59"/>
      <c r="H111" s="131"/>
      <c r="I111" s="59"/>
    </row>
    <row r="112" spans="1:52">
      <c r="E112" s="59"/>
      <c r="F112" s="59"/>
      <c r="G112" s="59"/>
      <c r="H112" s="131"/>
      <c r="I112" s="59"/>
    </row>
    <row r="113" spans="3:9" ht="18">
      <c r="C113" s="147"/>
      <c r="D113" s="147"/>
      <c r="E113" s="147"/>
      <c r="F113" s="147"/>
      <c r="G113" s="147"/>
      <c r="H113" s="131"/>
      <c r="I113" s="59"/>
    </row>
  </sheetData>
  <mergeCells count="10">
    <mergeCell ref="C113:G113"/>
    <mergeCell ref="A10:G10"/>
    <mergeCell ref="G2:I2"/>
    <mergeCell ref="G1:I1"/>
    <mergeCell ref="A7:I7"/>
    <mergeCell ref="A6:I6"/>
    <mergeCell ref="C107:G107"/>
    <mergeCell ref="G3:I3"/>
    <mergeCell ref="G4:I4"/>
    <mergeCell ref="G5:I5"/>
  </mergeCells>
  <phoneticPr fontId="10" type="noConversion"/>
  <pageMargins left="0.19685039370078741" right="0.19685039370078741" top="0.39370078740157483" bottom="0.23622047244094491" header="0.31496062992125984" footer="0.31496062992125984"/>
  <pageSetup paperSize="9" scale="64" fitToHeight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2019-12-28T06:25:10Z</cp:lastPrinted>
  <dcterms:created xsi:type="dcterms:W3CDTF">2019-11-12T13:23:27Z</dcterms:created>
  <dcterms:modified xsi:type="dcterms:W3CDTF">2020-01-27T14:49:39Z</dcterms:modified>
</cp:coreProperties>
</file>